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GEN UDI\Desktop\Simuladores\3.- Terceros\"/>
    </mc:Choice>
  </mc:AlternateContent>
  <xr:revisionPtr revIDLastSave="0" documentId="13_ncr:1_{BC11D747-2EC9-4C8F-B4B2-005EE6B09DA3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ER 3" sheetId="32" r:id="rId1"/>
  </sheets>
  <calcPr calcId="191029"/>
</workbook>
</file>

<file path=xl/calcChain.xml><?xml version="1.0" encoding="utf-8"?>
<calcChain xmlns="http://schemas.openxmlformats.org/spreadsheetml/2006/main">
  <c r="F33" i="32" l="1"/>
  <c r="C40" i="32"/>
  <c r="F39" i="32" l="1"/>
  <c r="F38" i="32"/>
  <c r="F37" i="32"/>
  <c r="F36" i="32"/>
  <c r="F35" i="32"/>
  <c r="F34" i="32"/>
  <c r="F32" i="32"/>
  <c r="F31" i="32"/>
  <c r="F30" i="32"/>
  <c r="E19" i="32" l="1"/>
  <c r="E20" i="32"/>
  <c r="E21" i="32"/>
  <c r="E22" i="32"/>
  <c r="E23" i="32"/>
  <c r="E24" i="32"/>
  <c r="E25" i="32"/>
  <c r="E26" i="32"/>
  <c r="E10" i="32"/>
  <c r="E11" i="32"/>
  <c r="E12" i="32"/>
  <c r="E13" i="32"/>
  <c r="E14" i="32"/>
  <c r="E15" i="32"/>
  <c r="E16" i="32"/>
  <c r="E5" i="32" l="1"/>
  <c r="E4" i="32"/>
  <c r="E41" i="32" s="1"/>
  <c r="E3" i="32"/>
  <c r="G19" i="32" l="1"/>
  <c r="G20" i="32"/>
  <c r="G21" i="32"/>
  <c r="G22" i="32"/>
  <c r="G23" i="32"/>
  <c r="G24" i="32"/>
  <c r="G25" i="32"/>
  <c r="G26" i="32"/>
  <c r="G18" i="32"/>
  <c r="G9" i="32"/>
  <c r="G10" i="32"/>
  <c r="G11" i="32"/>
  <c r="G12" i="32"/>
  <c r="G13" i="32"/>
  <c r="G14" i="32"/>
  <c r="G15" i="32"/>
  <c r="G16" i="32"/>
  <c r="G8" i="32"/>
  <c r="F40" i="32" l="1"/>
  <c r="F9" i="32"/>
  <c r="F10" i="32"/>
  <c r="F11" i="32"/>
  <c r="F12" i="32"/>
  <c r="F13" i="32"/>
  <c r="F14" i="32"/>
  <c r="F15" i="32"/>
  <c r="F16" i="32"/>
  <c r="F18" i="32"/>
  <c r="F19" i="32"/>
  <c r="F20" i="32"/>
  <c r="F21" i="32"/>
  <c r="F22" i="32"/>
  <c r="F23" i="32"/>
  <c r="F24" i="32"/>
  <c r="F25" i="32"/>
  <c r="F26" i="32"/>
  <c r="F8" i="32"/>
  <c r="D17" i="32"/>
  <c r="C17" i="32"/>
  <c r="D27" i="32"/>
  <c r="C27" i="32"/>
  <c r="E17" i="32"/>
  <c r="E18" i="32"/>
  <c r="G17" i="32"/>
  <c r="E8" i="32"/>
  <c r="G27" i="32" l="1"/>
  <c r="G28" i="32" s="1"/>
  <c r="E27" i="32"/>
  <c r="E28" i="32" s="1"/>
  <c r="F41" i="32" l="1"/>
  <c r="F42" i="32" s="1"/>
</calcChain>
</file>

<file path=xl/sharedStrings.xml><?xml version="1.0" encoding="utf-8"?>
<sst xmlns="http://schemas.openxmlformats.org/spreadsheetml/2006/main" count="69" uniqueCount="54">
  <si>
    <t>CARGA MEDIA</t>
  </si>
  <si>
    <t>ALGEBRA</t>
  </si>
  <si>
    <t>GEOMETRIA Y TRIGONOMETRIA</t>
  </si>
  <si>
    <t>CREDITOS</t>
  </si>
  <si>
    <t>COMPUTACION BASICA I</t>
  </si>
  <si>
    <t>INGLES I</t>
  </si>
  <si>
    <t>FILOSOFIA I</t>
  </si>
  <si>
    <t>DESARROLLO PERSONAL</t>
  </si>
  <si>
    <t>ORIENTACIÓN JUVENIL Y PROF. I</t>
  </si>
  <si>
    <t>DES. DE HAB. DEL PENSAMIENTO</t>
  </si>
  <si>
    <t>HIST. DE MEX. CONTEMPORANEO I</t>
  </si>
  <si>
    <t>FILOSOFIA II</t>
  </si>
  <si>
    <t>COMPUTACION BASICA II</t>
  </si>
  <si>
    <t>INGLES II</t>
  </si>
  <si>
    <t>EXPRESION ORAL Y ESCRITA II</t>
  </si>
  <si>
    <t>BIOLOGIA BASICA</t>
  </si>
  <si>
    <t>HIST. DE MEX. CONTEMPO. II</t>
  </si>
  <si>
    <t>ORIENTACIÓN JUVENIL Y PROF. II</t>
  </si>
  <si>
    <t>TOTAL DE CREDITOS</t>
  </si>
  <si>
    <t>INGLÉS III</t>
  </si>
  <si>
    <t>DIBUJO TÉCNICO I</t>
  </si>
  <si>
    <t>ENTORNO SOCIOECONÓMICO DE MEX.</t>
  </si>
  <si>
    <t>GEOMETRÍA ANALÍTICA</t>
  </si>
  <si>
    <t>FÍSICA I</t>
  </si>
  <si>
    <t>QUÍMICA I</t>
  </si>
  <si>
    <t>COMUNICACIÓN CIENTÍFICA</t>
  </si>
  <si>
    <t>UNIDADES DE APRENDIZAJE</t>
  </si>
  <si>
    <t>SEM</t>
  </si>
  <si>
    <t>SUBTOTAL</t>
  </si>
  <si>
    <t>1ER.  NIVEL</t>
  </si>
  <si>
    <t>2DO.  NIVEL</t>
  </si>
  <si>
    <t>TRAYECTORIA DEL ALUMNO</t>
  </si>
  <si>
    <t>CALIFICACIÓN</t>
  </si>
  <si>
    <t>ACREDITACIÓN</t>
  </si>
  <si>
    <t>ADEUDOS A RECURSAR</t>
  </si>
  <si>
    <t>OPTATIVA (TECNICAS DE INVESTIGACION DE CAMPO Y COMUNICACIÓN Y LIDERAZGO)</t>
  </si>
  <si>
    <t>CREDITOS OBTENIDOS</t>
  </si>
  <si>
    <t>CALIFICACION</t>
  </si>
  <si>
    <t>CARGA ACADEMICA</t>
  </si>
  <si>
    <t>CARGA MÁXIMA</t>
  </si>
  <si>
    <t>CARGA MÍNIMA</t>
  </si>
  <si>
    <t>EXPRESION ORAL Y ESCRITA I</t>
  </si>
  <si>
    <t>COMPUTACIÓN</t>
  </si>
  <si>
    <t>ALGORITMIA Y PROGRAMACION</t>
  </si>
  <si>
    <t>ENSAMBLADO Y S. DE COMP. ELECT.</t>
  </si>
  <si>
    <t>OPTATIVA (INTEGRACION DE RECURSOS MULTIMEDIA)</t>
  </si>
  <si>
    <t>SEMESTRE</t>
  </si>
  <si>
    <t>I</t>
  </si>
  <si>
    <t>NC</t>
  </si>
  <si>
    <t>NC =</t>
  </si>
  <si>
    <t>NO CURSADA</t>
  </si>
  <si>
    <t>I =</t>
  </si>
  <si>
    <t>INCRITA</t>
  </si>
  <si>
    <t>3ER.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</si>
</sst>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Arial"/>
      <family val="2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45066682943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3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/>
    </xf>
    <xf numFmtId="0" fontId="8" fillId="0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2" fillId="0" borderId="0" xfId="0" applyFont="1" applyProtection="1"/>
    <xf numFmtId="2" fontId="0" fillId="0" borderId="0" xfId="0" applyNumberFormat="1" applyProtection="1"/>
    <xf numFmtId="2" fontId="0" fillId="2" borderId="0" xfId="0" applyNumberFormat="1" applyFill="1" applyProtection="1"/>
    <xf numFmtId="0" fontId="5" fillId="0" borderId="14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vertical="top"/>
    </xf>
    <xf numFmtId="0" fontId="0" fillId="0" borderId="10" xfId="0" applyBorder="1" applyAlignment="1" applyProtection="1">
      <alignment horizontal="right"/>
    </xf>
    <xf numFmtId="0" fontId="6" fillId="0" borderId="22" xfId="0" applyFont="1" applyBorder="1" applyAlignment="1" applyProtection="1">
      <alignment vertical="top"/>
    </xf>
    <xf numFmtId="0" fontId="0" fillId="0" borderId="8" xfId="0" applyBorder="1" applyAlignment="1" applyProtection="1">
      <alignment horizontal="right"/>
    </xf>
    <xf numFmtId="0" fontId="6" fillId="0" borderId="25" xfId="0" applyFont="1" applyBorder="1" applyAlignment="1" applyProtection="1">
      <alignment vertical="top"/>
    </xf>
    <xf numFmtId="0" fontId="0" fillId="0" borderId="13" xfId="0" applyBorder="1" applyAlignment="1" applyProtection="1">
      <alignment horizontal="right"/>
    </xf>
    <xf numFmtId="0" fontId="1" fillId="4" borderId="2" xfId="0" applyFont="1" applyFill="1" applyBorder="1" applyProtection="1"/>
    <xf numFmtId="0" fontId="7" fillId="4" borderId="2" xfId="0" applyFont="1" applyFill="1" applyBorder="1" applyAlignment="1" applyProtection="1">
      <alignment vertical="top"/>
    </xf>
    <xf numFmtId="0" fontId="0" fillId="4" borderId="7" xfId="0" applyFill="1" applyBorder="1" applyAlignment="1" applyProtection="1">
      <alignment horizontal="right"/>
    </xf>
    <xf numFmtId="0" fontId="1" fillId="0" borderId="2" xfId="0" applyFont="1" applyBorder="1" applyProtection="1"/>
    <xf numFmtId="0" fontId="7" fillId="3" borderId="2" xfId="1" applyFont="1" applyFill="1" applyBorder="1" applyProtection="1">
      <alignment vertical="top"/>
    </xf>
    <xf numFmtId="0" fontId="0" fillId="3" borderId="7" xfId="0" applyFill="1" applyBorder="1" applyAlignment="1" applyProtection="1">
      <alignment horizontal="right"/>
    </xf>
    <xf numFmtId="0" fontId="2" fillId="0" borderId="9" xfId="0" applyFont="1" applyBorder="1" applyProtection="1"/>
    <xf numFmtId="0" fontId="5" fillId="0" borderId="1" xfId="0" applyFont="1" applyBorder="1" applyAlignment="1" applyProtection="1">
      <alignment horizontal="left" vertical="center"/>
    </xf>
    <xf numFmtId="0" fontId="2" fillId="0" borderId="12" xfId="0" applyFont="1" applyBorder="1" applyProtection="1"/>
    <xf numFmtId="0" fontId="5" fillId="0" borderId="18" xfId="0" applyFont="1" applyBorder="1" applyProtection="1"/>
    <xf numFmtId="0" fontId="5" fillId="2" borderId="23" xfId="0" applyFont="1" applyFill="1" applyBorder="1" applyProtection="1"/>
    <xf numFmtId="0" fontId="5" fillId="0" borderId="23" xfId="0" applyFont="1" applyFill="1" applyBorder="1" applyProtection="1"/>
    <xf numFmtId="0" fontId="5" fillId="0" borderId="2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2" fontId="0" fillId="0" borderId="8" xfId="0" applyNumberFormat="1" applyBorder="1" applyAlignment="1" applyProtection="1">
      <alignment horizontal="right"/>
    </xf>
    <xf numFmtId="2" fontId="0" fillId="0" borderId="13" xfId="0" applyNumberFormat="1" applyBorder="1" applyAlignment="1" applyProtection="1">
      <alignment horizontal="right"/>
    </xf>
    <xf numFmtId="0" fontId="5" fillId="0" borderId="11" xfId="0" applyFont="1" applyBorder="1" applyAlignment="1" applyProtection="1">
      <alignment horizontal="center" vertical="center"/>
      <protection locked="0"/>
    </xf>
    <xf numFmtId="2" fontId="1" fillId="5" borderId="14" xfId="0" applyNumberFormat="1" applyFont="1" applyFill="1" applyBorder="1" applyAlignment="1" applyProtection="1">
      <alignment horizontal="center"/>
    </xf>
    <xf numFmtId="0" fontId="0" fillId="0" borderId="14" xfId="0" applyBorder="1" applyProtection="1"/>
    <xf numFmtId="0" fontId="2" fillId="0" borderId="14" xfId="0" applyFont="1" applyBorder="1" applyProtection="1"/>
    <xf numFmtId="0" fontId="8" fillId="0" borderId="11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5" fillId="4" borderId="20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 applyProtection="1">
      <alignment horizontal="right"/>
    </xf>
    <xf numFmtId="0" fontId="5" fillId="0" borderId="0" xfId="0" applyFont="1" applyProtection="1"/>
    <xf numFmtId="0" fontId="1" fillId="0" borderId="0" xfId="0" applyFont="1" applyAlignment="1">
      <alignment horizontal="right"/>
    </xf>
    <xf numFmtId="0" fontId="5" fillId="0" borderId="0" xfId="0" applyFont="1"/>
    <xf numFmtId="0" fontId="0" fillId="9" borderId="1" xfId="0" applyFont="1" applyFill="1" applyBorder="1" applyAlignment="1">
      <alignment horizontal="left" vertical="center"/>
    </xf>
    <xf numFmtId="0" fontId="2" fillId="9" borderId="10" xfId="0" applyFont="1" applyFill="1" applyBorder="1"/>
    <xf numFmtId="0" fontId="0" fillId="9" borderId="1" xfId="0" applyFont="1" applyFill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" fillId="6" borderId="26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center"/>
    </xf>
    <xf numFmtId="0" fontId="0" fillId="7" borderId="30" xfId="0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10" fillId="5" borderId="26" xfId="0" applyFont="1" applyFill="1" applyBorder="1" applyAlignment="1" applyProtection="1">
      <alignment horizontal="center" vertical="center"/>
    </xf>
    <xf numFmtId="0" fontId="10" fillId="5" borderId="27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</xf>
    <xf numFmtId="0" fontId="10" fillId="5" borderId="28" xfId="0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/>
    </xf>
    <xf numFmtId="2" fontId="5" fillId="2" borderId="3" xfId="0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" fillId="6" borderId="16" xfId="0" applyFont="1" applyFill="1" applyBorder="1" applyAlignment="1" applyProtection="1">
      <alignment horizontal="center" vertical="center" textRotation="90"/>
    </xf>
    <xf numFmtId="0" fontId="1" fillId="0" borderId="17" xfId="0" applyFont="1" applyBorder="1" applyAlignment="1" applyProtection="1">
      <alignment horizontal="center" vertical="center" textRotation="90"/>
    </xf>
    <xf numFmtId="0" fontId="1" fillId="0" borderId="14" xfId="0" applyFont="1" applyBorder="1" applyAlignment="1" applyProtection="1">
      <alignment horizontal="center" vertical="center" textRotation="90"/>
    </xf>
    <xf numFmtId="0" fontId="1" fillId="0" borderId="15" xfId="0" applyFont="1" applyBorder="1" applyAlignment="1" applyProtection="1">
      <alignment horizontal="center" vertical="center" textRotation="90"/>
    </xf>
    <xf numFmtId="0" fontId="1" fillId="5" borderId="2" xfId="0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horizontal="center"/>
    </xf>
    <xf numFmtId="0" fontId="0" fillId="8" borderId="2" xfId="0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</cellXfs>
  <cellStyles count="4">
    <cellStyle name="Normal" xfId="0" builtinId="0"/>
    <cellStyle name="Normal 51" xfId="3" xr:uid="{00000000-0005-0000-0000-000001000000}"/>
    <cellStyle name="Normal 56" xfId="2" xr:uid="{00000000-0005-0000-0000-000002000000}"/>
    <cellStyle name="Normal 65" xfId="1" xr:uid="{00000000-0005-0000-0000-000003000000}"/>
  </cellStyles>
  <dxfs count="1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9900"/>
      <color rgb="FFCC0066"/>
      <color rgb="FF600020"/>
      <color rgb="FF9900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66675</xdr:rowOff>
    </xdr:from>
    <xdr:to>
      <xdr:col>1</xdr:col>
      <xdr:colOff>1251502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1D0E87-C6D2-4427-B461-73456E1B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66675"/>
          <a:ext cx="927652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00020"/>
  </sheetPr>
  <dimension ref="A1:O197"/>
  <sheetViews>
    <sheetView tabSelected="1" workbookViewId="0">
      <selection activeCell="D39" sqref="D39:E39"/>
    </sheetView>
  </sheetViews>
  <sheetFormatPr baseColWidth="10" defaultRowHeight="15" x14ac:dyDescent="0.25"/>
  <cols>
    <col min="1" max="1" width="5.7109375" style="1" customWidth="1"/>
    <col min="2" max="2" width="31.42578125" style="2" customWidth="1"/>
    <col min="3" max="3" width="9.85546875" customWidth="1"/>
    <col min="4" max="5" width="12.28515625" customWidth="1"/>
    <col min="6" max="7" width="14.42578125" customWidth="1"/>
    <col min="15" max="15" width="0" hidden="1" customWidth="1"/>
  </cols>
  <sheetData>
    <row r="1" spans="1:7" ht="25.5" customHeight="1" x14ac:dyDescent="0.25">
      <c r="A1" s="59" t="s">
        <v>42</v>
      </c>
      <c r="B1" s="59"/>
      <c r="C1" s="59"/>
      <c r="D1" s="59"/>
      <c r="E1" s="59"/>
      <c r="F1" s="59"/>
      <c r="G1" s="59"/>
    </row>
    <row r="2" spans="1:7" x14ac:dyDescent="0.25">
      <c r="A2" s="7"/>
      <c r="B2" s="9"/>
      <c r="C2" s="8" t="s">
        <v>18</v>
      </c>
      <c r="D2" s="8"/>
      <c r="E2" s="10">
        <v>245.1</v>
      </c>
      <c r="F2" s="84" t="s">
        <v>46</v>
      </c>
      <c r="G2" s="8"/>
    </row>
    <row r="3" spans="1:7" x14ac:dyDescent="0.25">
      <c r="A3" s="7"/>
      <c r="B3" s="9"/>
      <c r="C3" s="8" t="s">
        <v>39</v>
      </c>
      <c r="D3" s="8"/>
      <c r="E3" s="10">
        <f>$E$2/F3</f>
        <v>81.7</v>
      </c>
      <c r="F3" s="84">
        <v>3</v>
      </c>
      <c r="G3" s="8"/>
    </row>
    <row r="4" spans="1:7" x14ac:dyDescent="0.25">
      <c r="A4" s="7"/>
      <c r="B4" s="9"/>
      <c r="C4" s="8" t="s">
        <v>0</v>
      </c>
      <c r="D4" s="8"/>
      <c r="E4" s="11">
        <f>$E$2/F4</f>
        <v>40.85</v>
      </c>
      <c r="F4" s="84">
        <v>6</v>
      </c>
      <c r="G4" s="8"/>
    </row>
    <row r="5" spans="1:7" ht="15.75" thickBot="1" x14ac:dyDescent="0.3">
      <c r="A5" s="7"/>
      <c r="B5" s="9"/>
      <c r="C5" s="8" t="s">
        <v>40</v>
      </c>
      <c r="D5" s="8"/>
      <c r="E5" s="10">
        <f>$E$2/F5</f>
        <v>27.233333333333334</v>
      </c>
      <c r="F5" s="85">
        <v>9</v>
      </c>
      <c r="G5" s="36"/>
    </row>
    <row r="6" spans="1:7" ht="15.75" thickBot="1" x14ac:dyDescent="0.3">
      <c r="A6" s="9"/>
      <c r="B6" s="9"/>
      <c r="C6" s="9"/>
      <c r="D6" s="9"/>
      <c r="E6" s="9"/>
      <c r="F6" s="64" t="s">
        <v>31</v>
      </c>
      <c r="G6" s="65"/>
    </row>
    <row r="7" spans="1:7" ht="26.25" thickBot="1" x14ac:dyDescent="0.3">
      <c r="A7" s="12" t="s">
        <v>27</v>
      </c>
      <c r="B7" s="13" t="s">
        <v>26</v>
      </c>
      <c r="C7" s="14" t="s">
        <v>3</v>
      </c>
      <c r="D7" s="15" t="s">
        <v>32</v>
      </c>
      <c r="E7" s="16" t="s">
        <v>36</v>
      </c>
      <c r="F7" s="14" t="s">
        <v>33</v>
      </c>
      <c r="G7" s="15" t="s">
        <v>34</v>
      </c>
    </row>
    <row r="8" spans="1:7" ht="15.75" thickBot="1" x14ac:dyDescent="0.3">
      <c r="A8" s="77" t="s">
        <v>29</v>
      </c>
      <c r="B8" s="17" t="s">
        <v>1</v>
      </c>
      <c r="C8" s="18">
        <v>5.62</v>
      </c>
      <c r="D8" s="39">
        <v>6</v>
      </c>
      <c r="E8" s="4">
        <f>IF(D8&gt;=6,C8,"0")</f>
        <v>5.62</v>
      </c>
      <c r="F8" s="5" t="str">
        <f>IF(D8="NC","NO CURSADA",IF(D8="I","INSCRITO",IF(D8&gt;5,"APROBADO","REPROBADO")))</f>
        <v>APROBADO</v>
      </c>
      <c r="G8" s="6">
        <f>IF(D8="I",C8,IF(D8&lt;6,C8,))</f>
        <v>0</v>
      </c>
    </row>
    <row r="9" spans="1:7" ht="15.75" thickBot="1" x14ac:dyDescent="0.3">
      <c r="A9" s="78"/>
      <c r="B9" s="19" t="s">
        <v>6</v>
      </c>
      <c r="C9" s="20">
        <v>3.37</v>
      </c>
      <c r="D9" s="39">
        <v>6</v>
      </c>
      <c r="E9" s="4">
        <v>6</v>
      </c>
      <c r="F9" s="5" t="str">
        <f t="shared" ref="F9:F26" si="0">IF(D9="NC","NO CURSADA",IF(D9="I","INSCRITO",IF(D9&gt;5,"APROBADO","REPROBADO")))</f>
        <v>APROBADO</v>
      </c>
      <c r="G9" s="6">
        <f t="shared" ref="G9:G26" si="1">IF(D9="I",C9,IF(D9&lt;6,C9,))</f>
        <v>0</v>
      </c>
    </row>
    <row r="10" spans="1:7" ht="15.75" thickBot="1" x14ac:dyDescent="0.3">
      <c r="A10" s="78"/>
      <c r="B10" s="19" t="s">
        <v>4</v>
      </c>
      <c r="C10" s="37">
        <v>4.5</v>
      </c>
      <c r="D10" s="39">
        <v>6</v>
      </c>
      <c r="E10" s="4">
        <f t="shared" ref="E10:E16" si="2">IF(D10&gt;=6,C10,"0")</f>
        <v>4.5</v>
      </c>
      <c r="F10" s="5" t="str">
        <f t="shared" si="0"/>
        <v>APROBADO</v>
      </c>
      <c r="G10" s="6">
        <f t="shared" si="1"/>
        <v>0</v>
      </c>
    </row>
    <row r="11" spans="1:7" ht="15.75" thickBot="1" x14ac:dyDescent="0.3">
      <c r="A11" s="78"/>
      <c r="B11" s="19" t="s">
        <v>5</v>
      </c>
      <c r="C11" s="20">
        <v>5.62</v>
      </c>
      <c r="D11" s="39">
        <v>6</v>
      </c>
      <c r="E11" s="4">
        <f t="shared" si="2"/>
        <v>5.62</v>
      </c>
      <c r="F11" s="5" t="str">
        <f t="shared" si="0"/>
        <v>APROBADO</v>
      </c>
      <c r="G11" s="6">
        <f t="shared" si="1"/>
        <v>0</v>
      </c>
    </row>
    <row r="12" spans="1:7" ht="15.75" thickBot="1" x14ac:dyDescent="0.3">
      <c r="A12" s="78"/>
      <c r="B12" s="19" t="s">
        <v>41</v>
      </c>
      <c r="C12" s="37">
        <v>4.5</v>
      </c>
      <c r="D12" s="39">
        <v>6</v>
      </c>
      <c r="E12" s="4">
        <f t="shared" si="2"/>
        <v>4.5</v>
      </c>
      <c r="F12" s="5" t="str">
        <f t="shared" si="0"/>
        <v>APROBADO</v>
      </c>
      <c r="G12" s="6">
        <f t="shared" si="1"/>
        <v>0</v>
      </c>
    </row>
    <row r="13" spans="1:7" ht="15.75" thickBot="1" x14ac:dyDescent="0.3">
      <c r="A13" s="78"/>
      <c r="B13" s="19" t="s">
        <v>9</v>
      </c>
      <c r="C13" s="20">
        <v>3.37</v>
      </c>
      <c r="D13" s="39">
        <v>6</v>
      </c>
      <c r="E13" s="4">
        <f t="shared" si="2"/>
        <v>3.37</v>
      </c>
      <c r="F13" s="5" t="str">
        <f t="shared" si="0"/>
        <v>APROBADO</v>
      </c>
      <c r="G13" s="6">
        <f t="shared" si="1"/>
        <v>0</v>
      </c>
    </row>
    <row r="14" spans="1:7" ht="15.75" thickBot="1" x14ac:dyDescent="0.3">
      <c r="A14" s="78"/>
      <c r="B14" s="19" t="s">
        <v>10</v>
      </c>
      <c r="C14" s="20">
        <v>3.37</v>
      </c>
      <c r="D14" s="39">
        <v>6</v>
      </c>
      <c r="E14" s="4">
        <f t="shared" si="2"/>
        <v>3.37</v>
      </c>
      <c r="F14" s="5" t="str">
        <f t="shared" si="0"/>
        <v>APROBADO</v>
      </c>
      <c r="G14" s="6">
        <f t="shared" si="1"/>
        <v>0</v>
      </c>
    </row>
    <row r="15" spans="1:7" ht="15.75" thickBot="1" x14ac:dyDescent="0.3">
      <c r="A15" s="78"/>
      <c r="B15" s="19" t="s">
        <v>7</v>
      </c>
      <c r="C15" s="37">
        <v>4.5</v>
      </c>
      <c r="D15" s="39">
        <v>6</v>
      </c>
      <c r="E15" s="4">
        <f t="shared" si="2"/>
        <v>4.5</v>
      </c>
      <c r="F15" s="5" t="str">
        <f t="shared" si="0"/>
        <v>APROBADO</v>
      </c>
      <c r="G15" s="6">
        <f t="shared" si="1"/>
        <v>0</v>
      </c>
    </row>
    <row r="16" spans="1:7" ht="15.75" thickBot="1" x14ac:dyDescent="0.3">
      <c r="A16" s="79"/>
      <c r="B16" s="21" t="s">
        <v>8</v>
      </c>
      <c r="C16" s="38">
        <v>0</v>
      </c>
      <c r="D16" s="39">
        <v>6</v>
      </c>
      <c r="E16" s="4">
        <f t="shared" si="2"/>
        <v>0</v>
      </c>
      <c r="F16" s="5" t="str">
        <f t="shared" si="0"/>
        <v>APROBADO</v>
      </c>
      <c r="G16" s="6">
        <f t="shared" si="1"/>
        <v>0</v>
      </c>
    </row>
    <row r="17" spans="1:15" ht="15.75" thickBot="1" x14ac:dyDescent="0.3">
      <c r="A17" s="23"/>
      <c r="B17" s="24" t="s">
        <v>28</v>
      </c>
      <c r="C17" s="25">
        <f>SUM(C8:C16)</f>
        <v>34.85</v>
      </c>
      <c r="D17" s="44">
        <f>SUM(C8:C16)</f>
        <v>34.85</v>
      </c>
      <c r="E17" s="45">
        <f>SUM(C8:C16)</f>
        <v>34.85</v>
      </c>
      <c r="F17" s="43"/>
      <c r="G17" s="46">
        <f>SUM(G8:G16)</f>
        <v>0</v>
      </c>
    </row>
    <row r="18" spans="1:15" ht="15.75" thickBot="1" x14ac:dyDescent="0.3">
      <c r="A18" s="77" t="s">
        <v>30</v>
      </c>
      <c r="B18" s="17" t="s">
        <v>2</v>
      </c>
      <c r="C18" s="18">
        <v>5.62</v>
      </c>
      <c r="D18" s="39">
        <v>6</v>
      </c>
      <c r="E18" s="4">
        <f>IF(D18&gt;=6,C18,"0")</f>
        <v>5.62</v>
      </c>
      <c r="F18" s="5" t="str">
        <f t="shared" si="0"/>
        <v>APROBADO</v>
      </c>
      <c r="G18" s="6">
        <f t="shared" si="1"/>
        <v>0</v>
      </c>
      <c r="O18" s="50"/>
    </row>
    <row r="19" spans="1:15" ht="15.75" thickBot="1" x14ac:dyDescent="0.3">
      <c r="A19" s="78"/>
      <c r="B19" s="19" t="s">
        <v>11</v>
      </c>
      <c r="C19" s="20">
        <v>3.37</v>
      </c>
      <c r="D19" s="39">
        <v>6</v>
      </c>
      <c r="E19" s="4">
        <f t="shared" ref="E19:E26" si="3">IF(D19&gt;=6,C19,"0")</f>
        <v>3.37</v>
      </c>
      <c r="F19" s="5" t="str">
        <f t="shared" si="0"/>
        <v>APROBADO</v>
      </c>
      <c r="G19" s="6">
        <f t="shared" si="1"/>
        <v>0</v>
      </c>
      <c r="O19" s="50"/>
    </row>
    <row r="20" spans="1:15" ht="15.75" thickBot="1" x14ac:dyDescent="0.3">
      <c r="A20" s="78"/>
      <c r="B20" s="19" t="s">
        <v>12</v>
      </c>
      <c r="C20" s="37">
        <v>4.5</v>
      </c>
      <c r="D20" s="39">
        <v>6</v>
      </c>
      <c r="E20" s="4">
        <f t="shared" si="3"/>
        <v>4.5</v>
      </c>
      <c r="F20" s="5" t="str">
        <f t="shared" si="0"/>
        <v>APROBADO</v>
      </c>
      <c r="G20" s="6">
        <f t="shared" si="1"/>
        <v>0</v>
      </c>
      <c r="O20" s="50"/>
    </row>
    <row r="21" spans="1:15" ht="15.75" thickBot="1" x14ac:dyDescent="0.3">
      <c r="A21" s="78"/>
      <c r="B21" s="19" t="s">
        <v>13</v>
      </c>
      <c r="C21" s="20">
        <v>5.62</v>
      </c>
      <c r="D21" s="39">
        <v>6</v>
      </c>
      <c r="E21" s="4">
        <f t="shared" si="3"/>
        <v>5.62</v>
      </c>
      <c r="F21" s="5" t="str">
        <f t="shared" si="0"/>
        <v>APROBADO</v>
      </c>
      <c r="G21" s="6">
        <f t="shared" si="1"/>
        <v>0</v>
      </c>
      <c r="O21" s="50"/>
    </row>
    <row r="22" spans="1:15" ht="15.75" thickBot="1" x14ac:dyDescent="0.3">
      <c r="A22" s="78"/>
      <c r="B22" s="19" t="s">
        <v>14</v>
      </c>
      <c r="C22" s="37">
        <v>4.5</v>
      </c>
      <c r="D22" s="39">
        <v>6</v>
      </c>
      <c r="E22" s="4">
        <f t="shared" si="3"/>
        <v>4.5</v>
      </c>
      <c r="F22" s="5" t="str">
        <f t="shared" si="0"/>
        <v>APROBADO</v>
      </c>
      <c r="G22" s="6">
        <f t="shared" si="1"/>
        <v>0</v>
      </c>
      <c r="O22" s="50"/>
    </row>
    <row r="23" spans="1:15" ht="15.75" thickBot="1" x14ac:dyDescent="0.3">
      <c r="A23" s="78"/>
      <c r="B23" s="19" t="s">
        <v>15</v>
      </c>
      <c r="C23" s="20">
        <v>5.62</v>
      </c>
      <c r="D23" s="39">
        <v>6</v>
      </c>
      <c r="E23" s="4">
        <f t="shared" si="3"/>
        <v>5.62</v>
      </c>
      <c r="F23" s="5" t="str">
        <f t="shared" si="0"/>
        <v>APROBADO</v>
      </c>
      <c r="G23" s="6">
        <f t="shared" si="1"/>
        <v>0</v>
      </c>
      <c r="O23" s="50"/>
    </row>
    <row r="24" spans="1:15" ht="15.75" thickBot="1" x14ac:dyDescent="0.3">
      <c r="A24" s="78"/>
      <c r="B24" s="19" t="s">
        <v>16</v>
      </c>
      <c r="C24" s="20">
        <v>3.37</v>
      </c>
      <c r="D24" s="39">
        <v>6</v>
      </c>
      <c r="E24" s="4">
        <f t="shared" si="3"/>
        <v>3.37</v>
      </c>
      <c r="F24" s="5" t="str">
        <f t="shared" si="0"/>
        <v>APROBADO</v>
      </c>
      <c r="G24" s="6">
        <f t="shared" si="1"/>
        <v>0</v>
      </c>
      <c r="O24" s="50"/>
    </row>
    <row r="25" spans="1:15" ht="15.75" thickBot="1" x14ac:dyDescent="0.3">
      <c r="A25" s="78"/>
      <c r="B25" s="19" t="s">
        <v>17</v>
      </c>
      <c r="C25" s="37">
        <v>0</v>
      </c>
      <c r="D25" s="39">
        <v>6</v>
      </c>
      <c r="E25" s="4">
        <f t="shared" si="3"/>
        <v>0</v>
      </c>
      <c r="F25" s="5" t="str">
        <f t="shared" si="0"/>
        <v>APROBADO</v>
      </c>
      <c r="G25" s="6">
        <f t="shared" si="1"/>
        <v>0</v>
      </c>
      <c r="O25" s="50"/>
    </row>
    <row r="26" spans="1:15" ht="22.5" customHeight="1" thickBot="1" x14ac:dyDescent="0.3">
      <c r="A26" s="79"/>
      <c r="B26" s="3" t="s">
        <v>35</v>
      </c>
      <c r="C26" s="22">
        <v>3.37</v>
      </c>
      <c r="D26" s="39">
        <v>6</v>
      </c>
      <c r="E26" s="4">
        <f t="shared" si="3"/>
        <v>3.37</v>
      </c>
      <c r="F26" s="5" t="str">
        <f t="shared" si="0"/>
        <v>APROBADO</v>
      </c>
      <c r="G26" s="6">
        <f t="shared" si="1"/>
        <v>0</v>
      </c>
      <c r="O26" s="50"/>
    </row>
    <row r="27" spans="1:15" ht="15.75" thickBot="1" x14ac:dyDescent="0.3">
      <c r="A27" s="26"/>
      <c r="B27" s="27" t="s">
        <v>28</v>
      </c>
      <c r="C27" s="28">
        <f>SUM(C18:C26)</f>
        <v>35.97</v>
      </c>
      <c r="D27" s="47">
        <f>SUM(C18:C26)</f>
        <v>35.97</v>
      </c>
      <c r="E27" s="48">
        <f>SUM(E18:E26)</f>
        <v>35.97</v>
      </c>
      <c r="F27" s="43"/>
      <c r="G27" s="49">
        <f>SUM(G18:G26)</f>
        <v>0</v>
      </c>
      <c r="O27" s="50"/>
    </row>
    <row r="28" spans="1:15" ht="15.75" thickBot="1" x14ac:dyDescent="0.3">
      <c r="A28" s="29"/>
      <c r="B28" s="30"/>
      <c r="C28" s="31"/>
      <c r="D28" s="32"/>
      <c r="E28" s="33">
        <f>SUM(E27,E17)</f>
        <v>70.819999999999993</v>
      </c>
      <c r="F28" s="34"/>
      <c r="G28" s="33">
        <f>SUM(G27,G17)</f>
        <v>0</v>
      </c>
      <c r="O28" s="50">
        <v>0</v>
      </c>
    </row>
    <row r="29" spans="1:15" ht="15.75" thickBot="1" x14ac:dyDescent="0.3">
      <c r="A29" s="29"/>
      <c r="B29" s="13" t="s">
        <v>26</v>
      </c>
      <c r="C29" s="35" t="s">
        <v>3</v>
      </c>
      <c r="D29" s="64" t="s">
        <v>37</v>
      </c>
      <c r="E29" s="65"/>
      <c r="F29" s="66" t="s">
        <v>38</v>
      </c>
      <c r="G29" s="67"/>
      <c r="O29" s="50">
        <v>1</v>
      </c>
    </row>
    <row r="30" spans="1:15" ht="15.75" customHeight="1" thickBot="1" x14ac:dyDescent="0.3">
      <c r="A30" s="76" t="s">
        <v>53</v>
      </c>
      <c r="B30" s="56" t="s">
        <v>22</v>
      </c>
      <c r="C30" s="57">
        <v>5.62</v>
      </c>
      <c r="D30" s="60" t="s">
        <v>48</v>
      </c>
      <c r="E30" s="61"/>
      <c r="F30" s="62">
        <f>IF(D30=0,C30,IF(D30="i",C30,IF(D30="nc",0,IF(D30&gt;5,0,C30))))</f>
        <v>0</v>
      </c>
      <c r="G30" s="63"/>
      <c r="O30" s="50">
        <v>2</v>
      </c>
    </row>
    <row r="31" spans="1:15" ht="15.75" thickBot="1" x14ac:dyDescent="0.3">
      <c r="A31" s="76"/>
      <c r="B31" s="56" t="s">
        <v>23</v>
      </c>
      <c r="C31" s="57">
        <v>5.62</v>
      </c>
      <c r="D31" s="60" t="s">
        <v>48</v>
      </c>
      <c r="E31" s="61"/>
      <c r="F31" s="62">
        <f t="shared" ref="F31:F39" si="4">IF(D31=0,C31,IF(D31="i",C31,IF(D31="nc",0,IF(D31&gt;5,0,C31))))</f>
        <v>0</v>
      </c>
      <c r="G31" s="63"/>
      <c r="O31" s="50">
        <v>3</v>
      </c>
    </row>
    <row r="32" spans="1:15" ht="15.75" thickBot="1" x14ac:dyDescent="0.3">
      <c r="A32" s="76"/>
      <c r="B32" s="56" t="s">
        <v>24</v>
      </c>
      <c r="C32" s="57">
        <v>4.5</v>
      </c>
      <c r="D32" s="60" t="s">
        <v>48</v>
      </c>
      <c r="E32" s="61"/>
      <c r="F32" s="62">
        <f t="shared" si="4"/>
        <v>0</v>
      </c>
      <c r="G32" s="63"/>
      <c r="O32" s="50">
        <v>4</v>
      </c>
    </row>
    <row r="33" spans="1:15" ht="15.75" thickBot="1" x14ac:dyDescent="0.3">
      <c r="A33" s="76"/>
      <c r="B33" s="56" t="s">
        <v>19</v>
      </c>
      <c r="C33" s="57">
        <v>6.75</v>
      </c>
      <c r="D33" s="60" t="s">
        <v>48</v>
      </c>
      <c r="E33" s="61"/>
      <c r="F33" s="62">
        <f t="shared" ref="F33" si="5">IF(D33=0,C33,IF(D33="i",C33,IF(D33="nc",0,IF(D33&gt;5,0,C33))))</f>
        <v>0</v>
      </c>
      <c r="G33" s="63"/>
      <c r="O33" s="50"/>
    </row>
    <row r="34" spans="1:15" ht="15.75" thickBot="1" x14ac:dyDescent="0.3">
      <c r="A34" s="76"/>
      <c r="B34" s="56" t="s">
        <v>25</v>
      </c>
      <c r="C34" s="57">
        <v>3.37</v>
      </c>
      <c r="D34" s="60" t="s">
        <v>48</v>
      </c>
      <c r="E34" s="61"/>
      <c r="F34" s="62">
        <f t="shared" si="4"/>
        <v>0</v>
      </c>
      <c r="G34" s="63"/>
      <c r="O34" s="50">
        <v>5</v>
      </c>
    </row>
    <row r="35" spans="1:15" ht="15.75" thickBot="1" x14ac:dyDescent="0.3">
      <c r="A35" s="76"/>
      <c r="B35" s="56" t="s">
        <v>20</v>
      </c>
      <c r="C35" s="57">
        <v>5.62</v>
      </c>
      <c r="D35" s="60" t="s">
        <v>48</v>
      </c>
      <c r="E35" s="61"/>
      <c r="F35" s="62">
        <f t="shared" si="4"/>
        <v>0</v>
      </c>
      <c r="G35" s="63"/>
      <c r="O35" s="50">
        <v>6</v>
      </c>
    </row>
    <row r="36" spans="1:15" ht="15.75" thickBot="1" x14ac:dyDescent="0.3">
      <c r="A36" s="76"/>
      <c r="B36" s="56" t="s">
        <v>21</v>
      </c>
      <c r="C36" s="57">
        <v>3.37</v>
      </c>
      <c r="D36" s="60" t="s">
        <v>48</v>
      </c>
      <c r="E36" s="61"/>
      <c r="F36" s="62">
        <f t="shared" si="4"/>
        <v>0</v>
      </c>
      <c r="G36" s="63"/>
      <c r="O36" s="50">
        <v>7</v>
      </c>
    </row>
    <row r="37" spans="1:15" ht="15.75" thickBot="1" x14ac:dyDescent="0.3">
      <c r="A37" s="76"/>
      <c r="B37" s="56" t="s">
        <v>43</v>
      </c>
      <c r="C37" s="57">
        <v>4.5</v>
      </c>
      <c r="D37" s="60" t="s">
        <v>48</v>
      </c>
      <c r="E37" s="61"/>
      <c r="F37" s="62">
        <f t="shared" si="4"/>
        <v>0</v>
      </c>
      <c r="G37" s="63"/>
      <c r="O37" s="50">
        <v>8</v>
      </c>
    </row>
    <row r="38" spans="1:15" ht="30.75" thickBot="1" x14ac:dyDescent="0.3">
      <c r="A38" s="76"/>
      <c r="B38" s="58" t="s">
        <v>44</v>
      </c>
      <c r="C38" s="57">
        <v>4.5</v>
      </c>
      <c r="D38" s="60" t="s">
        <v>48</v>
      </c>
      <c r="E38" s="61"/>
      <c r="F38" s="62">
        <f t="shared" si="4"/>
        <v>0</v>
      </c>
      <c r="G38" s="63"/>
      <c r="O38" s="50">
        <v>9</v>
      </c>
    </row>
    <row r="39" spans="1:15" ht="30.75" thickBot="1" x14ac:dyDescent="0.3">
      <c r="A39" s="76"/>
      <c r="B39" s="58" t="s">
        <v>45</v>
      </c>
      <c r="C39" s="57">
        <v>3.37</v>
      </c>
      <c r="D39" s="60" t="s">
        <v>48</v>
      </c>
      <c r="E39" s="61"/>
      <c r="F39" s="62">
        <f t="shared" si="4"/>
        <v>0</v>
      </c>
      <c r="G39" s="63"/>
      <c r="O39" s="50">
        <v>10</v>
      </c>
    </row>
    <row r="40" spans="1:15" ht="15.75" thickBot="1" x14ac:dyDescent="0.3">
      <c r="A40" s="26"/>
      <c r="B40" s="42" t="s">
        <v>28</v>
      </c>
      <c r="C40" s="41">
        <f>SUM(C30:C39)</f>
        <v>47.22</v>
      </c>
      <c r="D40" s="74"/>
      <c r="E40" s="75"/>
      <c r="F40" s="82">
        <f>SUM(F30:G39)</f>
        <v>0</v>
      </c>
      <c r="G40" s="83"/>
      <c r="O40" s="51" t="s">
        <v>47</v>
      </c>
    </row>
    <row r="41" spans="1:15" ht="15.75" thickBot="1" x14ac:dyDescent="0.3">
      <c r="A41" s="7"/>
      <c r="B41" s="9"/>
      <c r="C41" s="80" t="s">
        <v>0</v>
      </c>
      <c r="D41" s="81"/>
      <c r="E41" s="40">
        <f>E4</f>
        <v>40.85</v>
      </c>
      <c r="F41" s="72">
        <f>SUM(F40,G28)</f>
        <v>0</v>
      </c>
      <c r="G41" s="73"/>
      <c r="O41" s="51" t="s">
        <v>48</v>
      </c>
    </row>
    <row r="42" spans="1:15" x14ac:dyDescent="0.25">
      <c r="A42" s="7"/>
      <c r="B42" s="9"/>
      <c r="C42" s="8"/>
      <c r="D42" s="8"/>
      <c r="E42" s="8"/>
      <c r="F42" s="68" t="str">
        <f>IF(F41&gt;$E$4,"NO PROCEDE","SI PROCEDE")</f>
        <v>SI PROCEDE</v>
      </c>
      <c r="G42" s="69"/>
      <c r="O42" s="50"/>
    </row>
    <row r="43" spans="1:15" ht="15.75" thickBot="1" x14ac:dyDescent="0.3">
      <c r="A43" s="52" t="s">
        <v>49</v>
      </c>
      <c r="B43" s="53" t="s">
        <v>50</v>
      </c>
      <c r="F43" s="70"/>
      <c r="G43" s="71"/>
      <c r="O43" s="50"/>
    </row>
    <row r="44" spans="1:15" x14ac:dyDescent="0.25">
      <c r="A44" s="54" t="s">
        <v>51</v>
      </c>
      <c r="B44" s="55" t="s">
        <v>52</v>
      </c>
      <c r="O44" s="50"/>
    </row>
    <row r="45" spans="1:15" x14ac:dyDescent="0.25">
      <c r="O45" s="50"/>
    </row>
    <row r="46" spans="1:15" x14ac:dyDescent="0.25">
      <c r="O46" s="50"/>
    </row>
    <row r="47" spans="1:15" x14ac:dyDescent="0.25">
      <c r="O47" s="50"/>
    </row>
    <row r="48" spans="1:15" x14ac:dyDescent="0.25">
      <c r="O48" s="50"/>
    </row>
    <row r="49" spans="15:15" x14ac:dyDescent="0.25">
      <c r="O49" s="50"/>
    </row>
    <row r="50" spans="15:15" x14ac:dyDescent="0.25">
      <c r="O50" s="50"/>
    </row>
    <row r="51" spans="15:15" x14ac:dyDescent="0.25">
      <c r="O51" s="50"/>
    </row>
    <row r="52" spans="15:15" x14ac:dyDescent="0.25">
      <c r="O52" s="50"/>
    </row>
    <row r="53" spans="15:15" x14ac:dyDescent="0.25">
      <c r="O53" s="50"/>
    </row>
    <row r="54" spans="15:15" x14ac:dyDescent="0.25">
      <c r="O54" s="50"/>
    </row>
    <row r="55" spans="15:15" x14ac:dyDescent="0.25">
      <c r="O55" s="50"/>
    </row>
    <row r="56" spans="15:15" x14ac:dyDescent="0.25">
      <c r="O56" s="50"/>
    </row>
    <row r="57" spans="15:15" x14ac:dyDescent="0.25">
      <c r="O57" s="50"/>
    </row>
    <row r="58" spans="15:15" x14ac:dyDescent="0.25">
      <c r="O58" s="50"/>
    </row>
    <row r="59" spans="15:15" x14ac:dyDescent="0.25">
      <c r="O59" s="50"/>
    </row>
    <row r="60" spans="15:15" x14ac:dyDescent="0.25">
      <c r="O60" s="50"/>
    </row>
    <row r="61" spans="15:15" x14ac:dyDescent="0.25">
      <c r="O61" s="50"/>
    </row>
    <row r="62" spans="15:15" x14ac:dyDescent="0.25">
      <c r="O62" s="50"/>
    </row>
    <row r="63" spans="15:15" x14ac:dyDescent="0.25">
      <c r="O63" s="50"/>
    </row>
    <row r="64" spans="15:15" x14ac:dyDescent="0.25">
      <c r="O64" s="50"/>
    </row>
    <row r="65" spans="15:15" x14ac:dyDescent="0.25">
      <c r="O65" s="50"/>
    </row>
    <row r="66" spans="15:15" x14ac:dyDescent="0.25">
      <c r="O66" s="50"/>
    </row>
    <row r="67" spans="15:15" x14ac:dyDescent="0.25">
      <c r="O67" s="50"/>
    </row>
    <row r="68" spans="15:15" x14ac:dyDescent="0.25">
      <c r="O68" s="50"/>
    </row>
    <row r="69" spans="15:15" x14ac:dyDescent="0.25">
      <c r="O69" s="50"/>
    </row>
    <row r="70" spans="15:15" x14ac:dyDescent="0.25">
      <c r="O70" s="50"/>
    </row>
    <row r="71" spans="15:15" x14ac:dyDescent="0.25">
      <c r="O71" s="50"/>
    </row>
    <row r="72" spans="15:15" x14ac:dyDescent="0.25">
      <c r="O72" s="50"/>
    </row>
    <row r="73" spans="15:15" x14ac:dyDescent="0.25">
      <c r="O73" s="50"/>
    </row>
    <row r="74" spans="15:15" x14ac:dyDescent="0.25">
      <c r="O74" s="50"/>
    </row>
    <row r="75" spans="15:15" x14ac:dyDescent="0.25">
      <c r="O75" s="50"/>
    </row>
    <row r="76" spans="15:15" x14ac:dyDescent="0.25">
      <c r="O76" s="50"/>
    </row>
    <row r="77" spans="15:15" x14ac:dyDescent="0.25">
      <c r="O77" s="50"/>
    </row>
    <row r="78" spans="15:15" x14ac:dyDescent="0.25">
      <c r="O78" s="50"/>
    </row>
    <row r="79" spans="15:15" x14ac:dyDescent="0.25">
      <c r="O79" s="50"/>
    </row>
    <row r="80" spans="15:15" x14ac:dyDescent="0.25">
      <c r="O80" s="50"/>
    </row>
    <row r="81" spans="15:15" x14ac:dyDescent="0.25">
      <c r="O81" s="50"/>
    </row>
    <row r="82" spans="15:15" x14ac:dyDescent="0.25">
      <c r="O82" s="50"/>
    </row>
    <row r="83" spans="15:15" x14ac:dyDescent="0.25">
      <c r="O83" s="50"/>
    </row>
    <row r="84" spans="15:15" x14ac:dyDescent="0.25">
      <c r="O84" s="50"/>
    </row>
    <row r="85" spans="15:15" x14ac:dyDescent="0.25">
      <c r="O85" s="50"/>
    </row>
    <row r="86" spans="15:15" x14ac:dyDescent="0.25">
      <c r="O86" s="50"/>
    </row>
    <row r="87" spans="15:15" x14ac:dyDescent="0.25">
      <c r="O87" s="50"/>
    </row>
    <row r="88" spans="15:15" x14ac:dyDescent="0.25">
      <c r="O88" s="50"/>
    </row>
    <row r="89" spans="15:15" x14ac:dyDescent="0.25">
      <c r="O89" s="50"/>
    </row>
    <row r="90" spans="15:15" x14ac:dyDescent="0.25">
      <c r="O90" s="50"/>
    </row>
    <row r="91" spans="15:15" x14ac:dyDescent="0.25">
      <c r="O91" s="50"/>
    </row>
    <row r="92" spans="15:15" x14ac:dyDescent="0.25">
      <c r="O92" s="50"/>
    </row>
    <row r="93" spans="15:15" x14ac:dyDescent="0.25">
      <c r="O93" s="50"/>
    </row>
    <row r="94" spans="15:15" x14ac:dyDescent="0.25">
      <c r="O94" s="50"/>
    </row>
    <row r="95" spans="15:15" x14ac:dyDescent="0.25">
      <c r="O95" s="50"/>
    </row>
    <row r="96" spans="15:15" x14ac:dyDescent="0.25">
      <c r="O96" s="50"/>
    </row>
    <row r="97" spans="15:15" x14ac:dyDescent="0.25">
      <c r="O97" s="50"/>
    </row>
    <row r="98" spans="15:15" x14ac:dyDescent="0.25">
      <c r="O98" s="50"/>
    </row>
    <row r="99" spans="15:15" x14ac:dyDescent="0.25">
      <c r="O99" s="50"/>
    </row>
    <row r="100" spans="15:15" x14ac:dyDescent="0.25">
      <c r="O100" s="50"/>
    </row>
    <row r="101" spans="15:15" x14ac:dyDescent="0.25">
      <c r="O101" s="50"/>
    </row>
    <row r="102" spans="15:15" x14ac:dyDescent="0.25">
      <c r="O102" s="50"/>
    </row>
    <row r="103" spans="15:15" x14ac:dyDescent="0.25">
      <c r="O103" s="50"/>
    </row>
    <row r="104" spans="15:15" x14ac:dyDescent="0.25">
      <c r="O104" s="50"/>
    </row>
    <row r="105" spans="15:15" x14ac:dyDescent="0.25">
      <c r="O105" s="50"/>
    </row>
    <row r="106" spans="15:15" x14ac:dyDescent="0.25">
      <c r="O106" s="50"/>
    </row>
    <row r="107" spans="15:15" x14ac:dyDescent="0.25">
      <c r="O107" s="50"/>
    </row>
    <row r="108" spans="15:15" x14ac:dyDescent="0.25">
      <c r="O108" s="50"/>
    </row>
    <row r="109" spans="15:15" x14ac:dyDescent="0.25">
      <c r="O109" s="50"/>
    </row>
    <row r="110" spans="15:15" x14ac:dyDescent="0.25">
      <c r="O110" s="50"/>
    </row>
    <row r="111" spans="15:15" x14ac:dyDescent="0.25">
      <c r="O111" s="50"/>
    </row>
    <row r="112" spans="15:15" x14ac:dyDescent="0.25">
      <c r="O112" s="50"/>
    </row>
    <row r="113" spans="15:15" x14ac:dyDescent="0.25">
      <c r="O113" s="50"/>
    </row>
    <row r="114" spans="15:15" x14ac:dyDescent="0.25">
      <c r="O114" s="50"/>
    </row>
    <row r="115" spans="15:15" x14ac:dyDescent="0.25">
      <c r="O115" s="50"/>
    </row>
    <row r="116" spans="15:15" x14ac:dyDescent="0.25">
      <c r="O116" s="50"/>
    </row>
    <row r="117" spans="15:15" x14ac:dyDescent="0.25">
      <c r="O117" s="50"/>
    </row>
    <row r="118" spans="15:15" x14ac:dyDescent="0.25">
      <c r="O118" s="50"/>
    </row>
    <row r="119" spans="15:15" x14ac:dyDescent="0.25">
      <c r="O119" s="50"/>
    </row>
    <row r="120" spans="15:15" x14ac:dyDescent="0.25">
      <c r="O120" s="50"/>
    </row>
    <row r="121" spans="15:15" x14ac:dyDescent="0.25">
      <c r="O121" s="50"/>
    </row>
    <row r="122" spans="15:15" x14ac:dyDescent="0.25">
      <c r="O122" s="50"/>
    </row>
    <row r="123" spans="15:15" x14ac:dyDescent="0.25">
      <c r="O123" s="50"/>
    </row>
    <row r="124" spans="15:15" x14ac:dyDescent="0.25">
      <c r="O124" s="50"/>
    </row>
    <row r="125" spans="15:15" x14ac:dyDescent="0.25">
      <c r="O125" s="50"/>
    </row>
    <row r="126" spans="15:15" x14ac:dyDescent="0.25">
      <c r="O126" s="50"/>
    </row>
    <row r="127" spans="15:15" x14ac:dyDescent="0.25">
      <c r="O127" s="50"/>
    </row>
    <row r="128" spans="15:15" x14ac:dyDescent="0.25">
      <c r="O128" s="50"/>
    </row>
    <row r="129" spans="15:15" x14ac:dyDescent="0.25">
      <c r="O129" s="50"/>
    </row>
    <row r="130" spans="15:15" x14ac:dyDescent="0.25">
      <c r="O130" s="50"/>
    </row>
    <row r="131" spans="15:15" x14ac:dyDescent="0.25">
      <c r="O131" s="50"/>
    </row>
    <row r="132" spans="15:15" x14ac:dyDescent="0.25">
      <c r="O132" s="50"/>
    </row>
    <row r="133" spans="15:15" x14ac:dyDescent="0.25">
      <c r="O133" s="50"/>
    </row>
    <row r="134" spans="15:15" x14ac:dyDescent="0.25">
      <c r="O134" s="50"/>
    </row>
    <row r="135" spans="15:15" x14ac:dyDescent="0.25">
      <c r="O135" s="50"/>
    </row>
    <row r="136" spans="15:15" x14ac:dyDescent="0.25">
      <c r="O136" s="50"/>
    </row>
    <row r="137" spans="15:15" x14ac:dyDescent="0.25">
      <c r="O137" s="50"/>
    </row>
    <row r="138" spans="15:15" x14ac:dyDescent="0.25">
      <c r="O138" s="50"/>
    </row>
    <row r="139" spans="15:15" x14ac:dyDescent="0.25">
      <c r="O139" s="50"/>
    </row>
    <row r="140" spans="15:15" x14ac:dyDescent="0.25">
      <c r="O140" s="50"/>
    </row>
    <row r="141" spans="15:15" x14ac:dyDescent="0.25">
      <c r="O141" s="50"/>
    </row>
    <row r="142" spans="15:15" x14ac:dyDescent="0.25">
      <c r="O142" s="50"/>
    </row>
    <row r="143" spans="15:15" x14ac:dyDescent="0.25">
      <c r="O143" s="50"/>
    </row>
    <row r="144" spans="15:15" x14ac:dyDescent="0.25">
      <c r="O144" s="50"/>
    </row>
    <row r="145" spans="15:15" x14ac:dyDescent="0.25">
      <c r="O145" s="50"/>
    </row>
    <row r="146" spans="15:15" x14ac:dyDescent="0.25">
      <c r="O146" s="50"/>
    </row>
    <row r="147" spans="15:15" x14ac:dyDescent="0.25">
      <c r="O147" s="50"/>
    </row>
    <row r="148" spans="15:15" x14ac:dyDescent="0.25">
      <c r="O148" s="50"/>
    </row>
    <row r="149" spans="15:15" x14ac:dyDescent="0.25">
      <c r="O149" s="50"/>
    </row>
    <row r="150" spans="15:15" x14ac:dyDescent="0.25">
      <c r="O150" s="50"/>
    </row>
    <row r="151" spans="15:15" x14ac:dyDescent="0.25">
      <c r="O151" s="50"/>
    </row>
    <row r="152" spans="15:15" x14ac:dyDescent="0.25">
      <c r="O152" s="50"/>
    </row>
    <row r="153" spans="15:15" x14ac:dyDescent="0.25">
      <c r="O153" s="50"/>
    </row>
    <row r="154" spans="15:15" x14ac:dyDescent="0.25">
      <c r="O154" s="50"/>
    </row>
    <row r="155" spans="15:15" x14ac:dyDescent="0.25">
      <c r="O155" s="50"/>
    </row>
    <row r="156" spans="15:15" x14ac:dyDescent="0.25">
      <c r="O156" s="50"/>
    </row>
    <row r="157" spans="15:15" x14ac:dyDescent="0.25">
      <c r="O157" s="50"/>
    </row>
    <row r="158" spans="15:15" x14ac:dyDescent="0.25">
      <c r="O158" s="50"/>
    </row>
    <row r="159" spans="15:15" x14ac:dyDescent="0.25">
      <c r="O159" s="50"/>
    </row>
    <row r="160" spans="15:15" x14ac:dyDescent="0.25">
      <c r="O160" s="50"/>
    </row>
    <row r="161" spans="15:15" x14ac:dyDescent="0.25">
      <c r="O161" s="50"/>
    </row>
    <row r="162" spans="15:15" x14ac:dyDescent="0.25">
      <c r="O162" s="50"/>
    </row>
    <row r="163" spans="15:15" x14ac:dyDescent="0.25">
      <c r="O163" s="50"/>
    </row>
    <row r="164" spans="15:15" x14ac:dyDescent="0.25">
      <c r="O164" s="50"/>
    </row>
    <row r="165" spans="15:15" x14ac:dyDescent="0.25">
      <c r="O165" s="50"/>
    </row>
    <row r="166" spans="15:15" x14ac:dyDescent="0.25">
      <c r="O166" s="50"/>
    </row>
    <row r="167" spans="15:15" x14ac:dyDescent="0.25">
      <c r="O167" s="50"/>
    </row>
    <row r="168" spans="15:15" x14ac:dyDescent="0.25">
      <c r="O168" s="50"/>
    </row>
    <row r="169" spans="15:15" x14ac:dyDescent="0.25">
      <c r="O169" s="50"/>
    </row>
    <row r="170" spans="15:15" x14ac:dyDescent="0.25">
      <c r="O170" s="50"/>
    </row>
    <row r="171" spans="15:15" x14ac:dyDescent="0.25">
      <c r="O171" s="50"/>
    </row>
    <row r="172" spans="15:15" x14ac:dyDescent="0.25">
      <c r="O172" s="50"/>
    </row>
    <row r="173" spans="15:15" x14ac:dyDescent="0.25">
      <c r="O173" s="50"/>
    </row>
    <row r="174" spans="15:15" x14ac:dyDescent="0.25">
      <c r="O174" s="50"/>
    </row>
    <row r="175" spans="15:15" x14ac:dyDescent="0.25">
      <c r="O175" s="50"/>
    </row>
    <row r="176" spans="15:15" x14ac:dyDescent="0.25">
      <c r="O176" s="50"/>
    </row>
    <row r="177" spans="15:15" x14ac:dyDescent="0.25">
      <c r="O177" s="50"/>
    </row>
    <row r="178" spans="15:15" x14ac:dyDescent="0.25">
      <c r="O178" s="50"/>
    </row>
    <row r="179" spans="15:15" x14ac:dyDescent="0.25">
      <c r="O179" s="50"/>
    </row>
    <row r="180" spans="15:15" x14ac:dyDescent="0.25">
      <c r="O180" s="50"/>
    </row>
    <row r="181" spans="15:15" x14ac:dyDescent="0.25">
      <c r="O181" s="50"/>
    </row>
    <row r="182" spans="15:15" x14ac:dyDescent="0.25">
      <c r="O182" s="50"/>
    </row>
    <row r="183" spans="15:15" x14ac:dyDescent="0.25">
      <c r="O183" s="50"/>
    </row>
    <row r="184" spans="15:15" x14ac:dyDescent="0.25">
      <c r="O184" s="50"/>
    </row>
    <row r="185" spans="15:15" x14ac:dyDescent="0.25">
      <c r="O185" s="50"/>
    </row>
    <row r="186" spans="15:15" x14ac:dyDescent="0.25">
      <c r="O186" s="50"/>
    </row>
    <row r="187" spans="15:15" x14ac:dyDescent="0.25">
      <c r="O187" s="50"/>
    </row>
    <row r="188" spans="15:15" x14ac:dyDescent="0.25">
      <c r="O188" s="50"/>
    </row>
    <row r="189" spans="15:15" x14ac:dyDescent="0.25">
      <c r="O189" s="50"/>
    </row>
    <row r="190" spans="15:15" x14ac:dyDescent="0.25">
      <c r="O190" s="50"/>
    </row>
    <row r="191" spans="15:15" x14ac:dyDescent="0.25">
      <c r="O191" s="50"/>
    </row>
    <row r="192" spans="15:15" x14ac:dyDescent="0.25">
      <c r="O192" s="50"/>
    </row>
    <row r="193" spans="15:15" x14ac:dyDescent="0.25">
      <c r="O193" s="50"/>
    </row>
    <row r="194" spans="15:15" x14ac:dyDescent="0.25">
      <c r="O194" s="50"/>
    </row>
    <row r="195" spans="15:15" x14ac:dyDescent="0.25">
      <c r="O195" s="50"/>
    </row>
    <row r="196" spans="15:15" x14ac:dyDescent="0.25">
      <c r="O196" s="50"/>
    </row>
    <row r="197" spans="15:15" x14ac:dyDescent="0.25">
      <c r="O197" s="50"/>
    </row>
  </sheetData>
  <sheetProtection algorithmName="SHA-512" hashValue="vVelUd7RAUQPx6byMFAhaqlb+vokDQYarlRmsBTe8BGXxAxk8Ky0PCGL4iB59PLEIoHyNymAZT+YSh9YLZdD4Q==" saltValue="ZFXpRLkrrDZ8+L+s/XylbA==" spinCount="100000" sheet="1" objects="1" scenarios="1" selectLockedCells="1"/>
  <mergeCells count="32">
    <mergeCell ref="F42:G43"/>
    <mergeCell ref="F41:G41"/>
    <mergeCell ref="D40:E40"/>
    <mergeCell ref="A30:A39"/>
    <mergeCell ref="A8:A16"/>
    <mergeCell ref="A18:A26"/>
    <mergeCell ref="C41:D41"/>
    <mergeCell ref="F38:G38"/>
    <mergeCell ref="F40:G40"/>
    <mergeCell ref="D33:E33"/>
    <mergeCell ref="F33:G33"/>
    <mergeCell ref="F6:G6"/>
    <mergeCell ref="D29:E29"/>
    <mergeCell ref="F29:G29"/>
    <mergeCell ref="F30:G30"/>
    <mergeCell ref="F31:G31"/>
    <mergeCell ref="A1:G1"/>
    <mergeCell ref="D37:E37"/>
    <mergeCell ref="F37:G37"/>
    <mergeCell ref="F39:G39"/>
    <mergeCell ref="D30:E30"/>
    <mergeCell ref="D31:E31"/>
    <mergeCell ref="D32:E32"/>
    <mergeCell ref="D34:E34"/>
    <mergeCell ref="D35:E35"/>
    <mergeCell ref="D36:E36"/>
    <mergeCell ref="D38:E38"/>
    <mergeCell ref="D39:E39"/>
    <mergeCell ref="F32:G32"/>
    <mergeCell ref="F34:G34"/>
    <mergeCell ref="F35:G35"/>
    <mergeCell ref="F36:G36"/>
  </mergeCells>
  <conditionalFormatting sqref="F42">
    <cfRule type="cellIs" dxfId="10" priority="1" operator="equal">
      <formula>"NO PROCEDE"</formula>
    </cfRule>
    <cfRule type="cellIs" dxfId="9" priority="2" operator="equal">
      <formula>"SI PROCEDE"</formula>
    </cfRule>
    <cfRule type="dataBar" priority="25">
      <dataBar>
        <cfvo type="num" val="40.590000000000003"/>
        <cfvo type="num" val="42.59"/>
        <color rgb="FFFFC000"/>
      </dataBar>
    </cfRule>
  </conditionalFormatting>
  <conditionalFormatting sqref="F8:F27">
    <cfRule type="containsText" dxfId="8" priority="21" operator="containsText" text="REPROBADO">
      <formula>NOT(ISERROR(SEARCH("REPROBADO",F8)))</formula>
    </cfRule>
  </conditionalFormatting>
  <conditionalFormatting sqref="D8:D16">
    <cfRule type="cellIs" dxfId="7" priority="20" operator="lessThan">
      <formula>6</formula>
    </cfRule>
  </conditionalFormatting>
  <conditionalFormatting sqref="D8:D16">
    <cfRule type="cellIs" dxfId="6" priority="19" operator="greaterThan">
      <formula>5</formula>
    </cfRule>
  </conditionalFormatting>
  <conditionalFormatting sqref="F18:F26">
    <cfRule type="containsText" dxfId="5" priority="16" operator="containsText" text="APROBADO">
      <formula>NOT(ISERROR(SEARCH("APROBADO",F18)))</formula>
    </cfRule>
    <cfRule type="cellIs" priority="17" operator="between">
      <formula>0</formula>
      <formula>5</formula>
    </cfRule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F18:F26">
    <cfRule type="containsText" dxfId="4" priority="15" operator="containsText" text="REPROBADO">
      <formula>NOT(ISERROR(SEARCH("REPROBADO",F18)))</formula>
    </cfRule>
  </conditionalFormatting>
  <conditionalFormatting sqref="D18:D26">
    <cfRule type="cellIs" dxfId="3" priority="14" operator="lessThan">
      <formula>6</formula>
    </cfRule>
  </conditionalFormatting>
  <conditionalFormatting sqref="D18:D26">
    <cfRule type="cellIs" dxfId="2" priority="13" operator="greaterThan">
      <formula>5</formula>
    </cfRule>
  </conditionalFormatting>
  <conditionalFormatting sqref="F8:F27">
    <cfRule type="containsText" dxfId="1" priority="3" operator="containsText" text="REPROBADO">
      <formula>NOT(ISERROR(SEARCH("REPROBADO",F8)))</formula>
    </cfRule>
  </conditionalFormatting>
  <conditionalFormatting sqref="F8:F27">
    <cfRule type="containsText" dxfId="0" priority="26" operator="containsText" text="APROBADO">
      <formula>NOT(ISERROR(SEARCH("APROBADO",F8)))</formula>
    </cfRule>
    <cfRule type="cellIs" priority="27" operator="between">
      <formula>0</formula>
      <formula>5</formula>
    </cfRule>
    <cfRule type="iconSet" priority="28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D8:D16 D30:E39 D18:D26" xr:uid="{9F2C1E4E-B918-489E-8853-F34D155A2171}">
      <formula1>$O$28:$O$41</formula1>
    </dataValidation>
  </dataValidations>
  <pageMargins left="0.25" right="0.25" top="0.45" bottom="0.52" header="0.3" footer="0.3"/>
  <pageSetup orientation="portrait" horizontalDpi="120" verticalDpi="96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ESCOLAR</dc:creator>
  <cp:lastModifiedBy>IMAGEN UDI</cp:lastModifiedBy>
  <cp:lastPrinted>2024-05-07T13:40:27Z</cp:lastPrinted>
  <dcterms:created xsi:type="dcterms:W3CDTF">2011-06-21T18:30:55Z</dcterms:created>
  <dcterms:modified xsi:type="dcterms:W3CDTF">2024-05-07T14:42:57Z</dcterms:modified>
</cp:coreProperties>
</file>